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<sst xmlns="http://schemas.openxmlformats.org/spreadsheetml/2006/main" count="48" uniqueCount="47">
  <si>
    <t>附件6</t>
  </si>
  <si>
    <t>长沙县2023年度巩固拓展脱贫攻坚成果和乡村振兴项目计划调整分类汇总表</t>
  </si>
  <si>
    <t>单位(盖章)：                                                                                                                                                              单位：万元、个、人</t>
  </si>
  <si>
    <t>序号</t>
  </si>
  <si>
    <t>项目类型</t>
  </si>
  <si>
    <t>项目个数</t>
  </si>
  <si>
    <t>资金规模和筹资方式</t>
  </si>
  <si>
    <t>受益对象</t>
  </si>
  <si>
    <t>备注</t>
  </si>
  <si>
    <t>项目预算总投资</t>
  </si>
  <si>
    <t>其中</t>
  </si>
  <si>
    <t>受益村(个)</t>
  </si>
  <si>
    <t>受益户(户)</t>
  </si>
  <si>
    <t>受益人口数(人)</t>
  </si>
  <si>
    <t>财政
资金</t>
  </si>
  <si>
    <t>其他
资金</t>
  </si>
  <si>
    <t>受益脱贫村数(个)</t>
  </si>
  <si>
    <t>受益脱贫户数及防止返贫监测对象户数(户)</t>
  </si>
  <si>
    <t>受益脱贫人口数及防止返贫监测对象人口数(人)</t>
  </si>
  <si>
    <t>总  计</t>
  </si>
  <si>
    <t>一、产业发展</t>
  </si>
  <si>
    <t>1.生产项目</t>
  </si>
  <si>
    <t>2.加工流通项目</t>
  </si>
  <si>
    <t>3.配套设施项目</t>
  </si>
  <si>
    <t>4.产业服务支撑项目</t>
  </si>
  <si>
    <t>5.金融保险配套项目</t>
  </si>
  <si>
    <t>二、就业项目</t>
  </si>
  <si>
    <t>1.务工补助</t>
  </si>
  <si>
    <t>2.就业培训</t>
  </si>
  <si>
    <t>3.创业</t>
  </si>
  <si>
    <t>4.乡村工匠</t>
  </si>
  <si>
    <t>5.公益性岗位</t>
  </si>
  <si>
    <t>6.以工代赈</t>
  </si>
  <si>
    <t>三、乡村建设行动</t>
  </si>
  <si>
    <t>1.农村基础设施</t>
  </si>
  <si>
    <t>2.人居环境整治</t>
  </si>
  <si>
    <t>3.农村公共服务</t>
  </si>
  <si>
    <t>四、易地搬迁后扶</t>
  </si>
  <si>
    <t>五、巩固三保障成果</t>
  </si>
  <si>
    <t>1.住房</t>
  </si>
  <si>
    <t>2.教育</t>
  </si>
  <si>
    <t>3.健康</t>
  </si>
  <si>
    <t>4.产业</t>
  </si>
  <si>
    <t>4.综合保障</t>
  </si>
  <si>
    <t>六、乡村治理和精神文明建设</t>
  </si>
  <si>
    <t>1.乡村治理</t>
  </si>
  <si>
    <t>2.农村精神文明建设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</si>
</sst>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"/>
  <sheetViews>
    <sheetView tabSelected="1" workbookViewId="0">
      <pane ySplit="6" topLeftCell="A7" activePane="bottomLeft" state="frozen"/>
      <selection/>
      <selection pane="bottomLeft" activeCell="A1" sqref="A1:C1"/>
    </sheetView>
  </sheetViews>
  <sheetFormatPr defaultColWidth="9" defaultRowHeight="22" customHeight="1"/>
  <cols>
    <col min="1" max="1" width="4.25" style="7" customWidth="1"/>
    <col min="2" max="2" width="16.5" style="2" customWidth="1"/>
    <col min="3" max="3" width="9" style="2"/>
    <col min="4" max="5" width="12.375" style="2" customWidth="1"/>
    <col min="6" max="10" width="9" style="2"/>
    <col min="11" max="11" width="11.625" style="2" customWidth="1"/>
    <col min="12" max="12" width="11.5" style="2" customWidth="1"/>
    <col min="13" max="14" width="9" style="2"/>
    <col min="15" max="15" width="8.125" style="2" customWidth="1"/>
    <col min="16" max="16" width="9.125" style="2" customWidth="1"/>
    <col min="17" max="17" width="9.375" style="2" customWidth="1"/>
    <col min="18" max="18" width="9" style="2"/>
    <col min="19" max="19" width="7.75" style="2" customWidth="1"/>
    <col min="20" max="21" width="9" style="2"/>
    <col min="22" max="22" width="6.625" style="2" customWidth="1"/>
    <col min="23" max="16384" width="9" style="2"/>
  </cols>
  <sheetData>
    <row r="1" s="1" customFormat="1" ht="27" customHeight="1" spans="1:12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</row>
    <row r="2" s="2" customFormat="1" ht="35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2" customFormat="1" customHeight="1" spans="1:13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="3" customFormat="1" customHeight="1" spans="1:13">
      <c r="A4" s="14" t="s">
        <v>3</v>
      </c>
      <c r="B4" s="14" t="s">
        <v>4</v>
      </c>
      <c r="C4" s="15" t="s">
        <v>5</v>
      </c>
      <c r="D4" s="14" t="s">
        <v>6</v>
      </c>
      <c r="E4" s="14"/>
      <c r="F4" s="14"/>
      <c r="G4" s="14" t="s">
        <v>7</v>
      </c>
      <c r="H4" s="14"/>
      <c r="I4" s="14"/>
      <c r="J4" s="14"/>
      <c r="K4" s="14"/>
      <c r="L4" s="14"/>
      <c r="M4" s="14" t="s">
        <v>8</v>
      </c>
    </row>
    <row r="5" s="3" customFormat="1" customHeight="1" spans="1:13">
      <c r="A5" s="14"/>
      <c r="B5" s="14"/>
      <c r="C5" s="15"/>
      <c r="D5" s="15" t="s">
        <v>9</v>
      </c>
      <c r="E5" s="14" t="s">
        <v>10</v>
      </c>
      <c r="F5" s="14"/>
      <c r="G5" s="15" t="s">
        <v>11</v>
      </c>
      <c r="H5" s="15" t="s">
        <v>12</v>
      </c>
      <c r="I5" s="15" t="s">
        <v>13</v>
      </c>
      <c r="J5" s="14" t="s">
        <v>10</v>
      </c>
      <c r="K5" s="14"/>
      <c r="L5" s="14"/>
      <c r="M5" s="14"/>
    </row>
    <row r="6" s="3" customFormat="1" ht="54" customHeight="1" spans="1:13">
      <c r="A6" s="14"/>
      <c r="B6" s="14"/>
      <c r="C6" s="15"/>
      <c r="D6" s="15"/>
      <c r="E6" s="15" t="s">
        <v>14</v>
      </c>
      <c r="F6" s="15" t="s">
        <v>15</v>
      </c>
      <c r="G6" s="15"/>
      <c r="H6" s="15"/>
      <c r="I6" s="15"/>
      <c r="J6" s="15" t="s">
        <v>16</v>
      </c>
      <c r="K6" s="15" t="s">
        <v>17</v>
      </c>
      <c r="L6" s="15" t="s">
        <v>18</v>
      </c>
      <c r="M6" s="14"/>
    </row>
    <row r="7" s="4" customFormat="1" customHeight="1" spans="1:13">
      <c r="A7" s="16">
        <v>1</v>
      </c>
      <c r="B7" s="17" t="s">
        <v>19</v>
      </c>
      <c r="C7" s="18">
        <v>264</v>
      </c>
      <c r="D7" s="18">
        <v>6021.65</v>
      </c>
      <c r="E7" s="18">
        <v>5660.94</v>
      </c>
      <c r="F7" s="18">
        <v>375.71</v>
      </c>
      <c r="G7" s="18">
        <v>225</v>
      </c>
      <c r="H7" s="18">
        <v>18780</v>
      </c>
      <c r="I7" s="18">
        <v>118953</v>
      </c>
      <c r="J7" s="18">
        <v>12</v>
      </c>
      <c r="K7" s="18">
        <v>4618</v>
      </c>
      <c r="L7" s="18">
        <v>12243</v>
      </c>
      <c r="M7" s="17"/>
    </row>
    <row r="8" s="5" customFormat="1" customHeight="1" spans="1:24">
      <c r="A8" s="18">
        <v>2</v>
      </c>
      <c r="B8" s="19" t="s">
        <v>20</v>
      </c>
      <c r="C8" s="18">
        <v>244</v>
      </c>
      <c r="D8" s="18">
        <f>5216.71-50</f>
        <v>5166.71</v>
      </c>
      <c r="E8" s="18">
        <f>4862-50</f>
        <v>4812</v>
      </c>
      <c r="F8" s="18">
        <v>369.71</v>
      </c>
      <c r="G8" s="18">
        <v>224</v>
      </c>
      <c r="H8" s="18">
        <f>14673-865</f>
        <v>13808</v>
      </c>
      <c r="I8" s="18">
        <f>105814-2855</f>
        <v>102959</v>
      </c>
      <c r="J8" s="18">
        <v>12</v>
      </c>
      <c r="K8" s="18">
        <f>4015-37</f>
        <v>3978</v>
      </c>
      <c r="L8" s="18">
        <f>10872-81</f>
        <v>10791</v>
      </c>
      <c r="M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="6" customFormat="1" customHeight="1" spans="1:24">
      <c r="A9" s="18">
        <v>3</v>
      </c>
      <c r="B9" s="20" t="s">
        <v>21</v>
      </c>
      <c r="C9" s="18">
        <v>121</v>
      </c>
      <c r="D9" s="18">
        <f>2238.8-50</f>
        <v>2188.8</v>
      </c>
      <c r="E9" s="18">
        <f>2162-50</f>
        <v>2112</v>
      </c>
      <c r="F9" s="18">
        <v>91.8</v>
      </c>
      <c r="G9" s="18">
        <v>224</v>
      </c>
      <c r="H9" s="18">
        <f>6218-865</f>
        <v>5353</v>
      </c>
      <c r="I9" s="18">
        <f>18324-2855</f>
        <v>15469</v>
      </c>
      <c r="J9" s="18">
        <v>12</v>
      </c>
      <c r="K9" s="18">
        <f>3094-37</f>
        <v>3057</v>
      </c>
      <c r="L9" s="18">
        <f>8297-81</f>
        <v>8216</v>
      </c>
      <c r="M9" s="26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="6" customFormat="1" customHeight="1" spans="1:24">
      <c r="A10" s="16">
        <v>4</v>
      </c>
      <c r="B10" s="20" t="s">
        <v>22</v>
      </c>
      <c r="C10" s="18">
        <v>2</v>
      </c>
      <c r="D10" s="18">
        <v>511</v>
      </c>
      <c r="E10" s="18">
        <v>511</v>
      </c>
      <c r="F10" s="18">
        <v>0</v>
      </c>
      <c r="G10" s="18">
        <v>10</v>
      </c>
      <c r="H10" s="18">
        <v>80</v>
      </c>
      <c r="I10" s="18">
        <v>146</v>
      </c>
      <c r="J10" s="18">
        <v>1</v>
      </c>
      <c r="K10" s="18">
        <v>9</v>
      </c>
      <c r="L10" s="18">
        <v>9</v>
      </c>
      <c r="M10" s="26"/>
      <c r="O10" s="27"/>
      <c r="P10" s="28"/>
      <c r="Q10" s="28"/>
      <c r="R10" s="28"/>
      <c r="S10" s="27"/>
      <c r="T10" s="27"/>
      <c r="U10" s="27"/>
      <c r="V10" s="27"/>
      <c r="W10" s="27"/>
      <c r="X10" s="27"/>
    </row>
    <row r="11" s="6" customFormat="1" customHeight="1" spans="1:24">
      <c r="A11" s="18">
        <v>5</v>
      </c>
      <c r="B11" s="20" t="s">
        <v>23</v>
      </c>
      <c r="C11" s="18">
        <v>119</v>
      </c>
      <c r="D11" s="18">
        <v>1964.91</v>
      </c>
      <c r="E11" s="18">
        <v>1687</v>
      </c>
      <c r="F11" s="18">
        <v>277.91</v>
      </c>
      <c r="G11" s="18">
        <v>192</v>
      </c>
      <c r="H11" s="18">
        <v>7063</v>
      </c>
      <c r="I11" s="18">
        <v>83172</v>
      </c>
      <c r="J11" s="18">
        <v>12</v>
      </c>
      <c r="K11" s="18">
        <v>437</v>
      </c>
      <c r="L11" s="18">
        <v>1319</v>
      </c>
      <c r="M11" s="26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="6" customFormat="1" customHeight="1" spans="1:24">
      <c r="A12" s="18">
        <v>6</v>
      </c>
      <c r="B12" s="20" t="s">
        <v>24</v>
      </c>
      <c r="C12" s="18"/>
      <c r="D12" s="18"/>
      <c r="E12" s="17"/>
      <c r="F12" s="18"/>
      <c r="G12" s="18"/>
      <c r="H12" s="18"/>
      <c r="I12" s="18"/>
      <c r="J12" s="18"/>
      <c r="K12" s="18"/>
      <c r="L12" s="18"/>
      <c r="M12" s="26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="6" customFormat="1" customHeight="1" spans="1:24">
      <c r="A13" s="16">
        <v>7</v>
      </c>
      <c r="B13" s="20" t="s">
        <v>25</v>
      </c>
      <c r="C13" s="18">
        <v>2</v>
      </c>
      <c r="D13" s="16">
        <v>502</v>
      </c>
      <c r="E13" s="16">
        <v>502</v>
      </c>
      <c r="F13" s="16">
        <v>0</v>
      </c>
      <c r="G13" s="18">
        <v>146</v>
      </c>
      <c r="H13" s="18">
        <v>1312</v>
      </c>
      <c r="I13" s="18">
        <v>4172</v>
      </c>
      <c r="J13" s="18">
        <v>12</v>
      </c>
      <c r="K13" s="18">
        <v>475</v>
      </c>
      <c r="L13" s="18">
        <v>1247</v>
      </c>
      <c r="M13" s="26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="5" customFormat="1" customHeight="1" spans="1:24">
      <c r="A14" s="18">
        <v>8</v>
      </c>
      <c r="B14" s="19" t="s">
        <v>26</v>
      </c>
      <c r="C14" s="18">
        <v>3</v>
      </c>
      <c r="D14" s="18">
        <v>275.94</v>
      </c>
      <c r="E14" s="18">
        <v>275.94</v>
      </c>
      <c r="F14" s="18">
        <v>0</v>
      </c>
      <c r="G14" s="18">
        <v>116</v>
      </c>
      <c r="H14" s="18">
        <v>522</v>
      </c>
      <c r="I14" s="18">
        <v>1059</v>
      </c>
      <c r="J14" s="18">
        <v>12</v>
      </c>
      <c r="K14" s="18">
        <v>375</v>
      </c>
      <c r="L14" s="18">
        <v>762</v>
      </c>
      <c r="M14" s="26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="5" customFormat="1" customHeight="1" spans="1:24">
      <c r="A15" s="18">
        <v>9</v>
      </c>
      <c r="B15" s="20" t="s">
        <v>27</v>
      </c>
      <c r="C15" s="18">
        <v>1</v>
      </c>
      <c r="D15" s="16">
        <v>15</v>
      </c>
      <c r="E15" s="16">
        <v>15</v>
      </c>
      <c r="F15" s="16">
        <v>0</v>
      </c>
      <c r="G15" s="16">
        <v>123</v>
      </c>
      <c r="H15" s="16">
        <v>150</v>
      </c>
      <c r="I15" s="16">
        <v>150</v>
      </c>
      <c r="J15" s="16">
        <v>12</v>
      </c>
      <c r="K15" s="16">
        <v>100</v>
      </c>
      <c r="L15" s="16">
        <v>50</v>
      </c>
      <c r="M15" s="26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="5" customFormat="1" customHeight="1" spans="1:13">
      <c r="A16" s="16">
        <v>10</v>
      </c>
      <c r="B16" s="20" t="s">
        <v>28</v>
      </c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26"/>
    </row>
    <row r="17" s="5" customFormat="1" customHeight="1" spans="1:13">
      <c r="A17" s="18">
        <v>11</v>
      </c>
      <c r="B17" s="20" t="s">
        <v>29</v>
      </c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26"/>
    </row>
    <row r="18" s="5" customFormat="1" customHeight="1" spans="1:13">
      <c r="A18" s="18">
        <v>12</v>
      </c>
      <c r="B18" s="20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6"/>
    </row>
    <row r="19" s="5" customFormat="1" customHeight="1" spans="1:13">
      <c r="A19" s="16">
        <v>13</v>
      </c>
      <c r="B19" s="20" t="s">
        <v>31</v>
      </c>
      <c r="C19" s="18">
        <v>2</v>
      </c>
      <c r="D19" s="18">
        <v>260.94</v>
      </c>
      <c r="E19" s="18">
        <v>260.94</v>
      </c>
      <c r="F19" s="18">
        <v>0</v>
      </c>
      <c r="G19" s="18">
        <v>111</v>
      </c>
      <c r="H19" s="18">
        <v>512</v>
      </c>
      <c r="I19" s="18">
        <v>1049</v>
      </c>
      <c r="J19" s="18">
        <v>12</v>
      </c>
      <c r="K19" s="18">
        <v>371</v>
      </c>
      <c r="L19" s="18">
        <v>756</v>
      </c>
      <c r="M19" s="16"/>
    </row>
    <row r="20" s="5" customFormat="1" customHeight="1" spans="1:13">
      <c r="A20" s="18">
        <v>14</v>
      </c>
      <c r="B20" s="20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="5" customFormat="1" customHeight="1" spans="1:13">
      <c r="A21" s="18">
        <v>15</v>
      </c>
      <c r="B21" s="19" t="s">
        <v>33</v>
      </c>
      <c r="C21" s="16">
        <v>15</v>
      </c>
      <c r="D21" s="16">
        <v>466</v>
      </c>
      <c r="E21" s="16">
        <v>460</v>
      </c>
      <c r="F21" s="16">
        <v>6</v>
      </c>
      <c r="G21" s="16">
        <v>14</v>
      </c>
      <c r="H21" s="16">
        <v>4161</v>
      </c>
      <c r="I21" s="16">
        <v>14173</v>
      </c>
      <c r="J21" s="16">
        <v>4</v>
      </c>
      <c r="K21" s="16">
        <v>162</v>
      </c>
      <c r="L21" s="16">
        <v>447</v>
      </c>
      <c r="M21" s="18"/>
    </row>
    <row r="22" s="6" customFormat="1" customHeight="1" spans="1:13">
      <c r="A22" s="16">
        <v>16</v>
      </c>
      <c r="B22" s="20" t="s">
        <v>34</v>
      </c>
      <c r="C22" s="16">
        <v>12</v>
      </c>
      <c r="D22" s="16">
        <f>340+50</f>
        <v>390</v>
      </c>
      <c r="E22" s="16">
        <f>335+50</f>
        <v>385</v>
      </c>
      <c r="F22" s="16">
        <v>5</v>
      </c>
      <c r="G22" s="16">
        <v>11</v>
      </c>
      <c r="H22" s="16">
        <f>3169+865</f>
        <v>4034</v>
      </c>
      <c r="I22" s="16">
        <f>10781+2855</f>
        <v>13636</v>
      </c>
      <c r="J22" s="16">
        <v>4</v>
      </c>
      <c r="K22" s="16">
        <f>123+37</f>
        <v>160</v>
      </c>
      <c r="L22" s="16">
        <f>362+81</f>
        <v>443</v>
      </c>
      <c r="M22" s="18"/>
    </row>
    <row r="23" s="5" customFormat="1" customHeight="1" spans="1:13">
      <c r="A23" s="18">
        <v>17</v>
      </c>
      <c r="B23" s="20" t="s">
        <v>35</v>
      </c>
      <c r="C23" s="16">
        <v>3</v>
      </c>
      <c r="D23" s="18">
        <v>76</v>
      </c>
      <c r="E23" s="18">
        <v>75</v>
      </c>
      <c r="F23" s="18">
        <v>1</v>
      </c>
      <c r="G23" s="18">
        <v>3</v>
      </c>
      <c r="H23" s="18">
        <v>127</v>
      </c>
      <c r="I23" s="18">
        <v>537</v>
      </c>
      <c r="J23" s="18">
        <v>0</v>
      </c>
      <c r="K23" s="18">
        <v>2</v>
      </c>
      <c r="L23" s="18">
        <v>4</v>
      </c>
      <c r="M23" s="18"/>
    </row>
    <row r="24" s="5" customFormat="1" customHeight="1" spans="1:13">
      <c r="A24" s="18">
        <v>18</v>
      </c>
      <c r="B24" s="20" t="s">
        <v>36</v>
      </c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="5" customFormat="1" customHeight="1" spans="1:13">
      <c r="A25" s="16">
        <v>19</v>
      </c>
      <c r="B25" s="19" t="s">
        <v>37</v>
      </c>
      <c r="C25" s="16">
        <v>1</v>
      </c>
      <c r="D25" s="16">
        <v>30</v>
      </c>
      <c r="E25" s="16">
        <v>30</v>
      </c>
      <c r="F25" s="16">
        <v>0</v>
      </c>
      <c r="G25" s="16">
        <v>3</v>
      </c>
      <c r="H25" s="16">
        <v>269</v>
      </c>
      <c r="I25" s="16">
        <v>736</v>
      </c>
      <c r="J25" s="16">
        <v>1</v>
      </c>
      <c r="K25" s="16">
        <v>98</v>
      </c>
      <c r="L25" s="16">
        <v>238</v>
      </c>
      <c r="M25" s="18"/>
    </row>
    <row r="26" s="6" customFormat="1" customHeight="1" spans="1:13">
      <c r="A26" s="18">
        <v>20</v>
      </c>
      <c r="B26" s="19" t="s">
        <v>38</v>
      </c>
      <c r="C26" s="16">
        <v>1</v>
      </c>
      <c r="D26" s="16">
        <v>83</v>
      </c>
      <c r="E26" s="16">
        <v>83</v>
      </c>
      <c r="F26" s="16">
        <v>0</v>
      </c>
      <c r="G26" s="16">
        <v>20</v>
      </c>
      <c r="H26" s="16">
        <v>20</v>
      </c>
      <c r="I26" s="16">
        <v>26</v>
      </c>
      <c r="J26" s="16">
        <v>5</v>
      </c>
      <c r="K26" s="16">
        <v>5</v>
      </c>
      <c r="L26" s="16">
        <v>5</v>
      </c>
      <c r="M26" s="18"/>
    </row>
    <row r="27" s="5" customFormat="1" customHeight="1" spans="1:13">
      <c r="A27" s="18">
        <v>21</v>
      </c>
      <c r="B27" s="20" t="s">
        <v>39</v>
      </c>
      <c r="C27" s="16">
        <v>1</v>
      </c>
      <c r="D27" s="16">
        <v>83</v>
      </c>
      <c r="E27" s="16">
        <v>83</v>
      </c>
      <c r="F27" s="16">
        <v>0</v>
      </c>
      <c r="G27" s="16">
        <v>20</v>
      </c>
      <c r="H27" s="16">
        <v>20</v>
      </c>
      <c r="I27" s="16">
        <v>26</v>
      </c>
      <c r="J27" s="16">
        <v>5</v>
      </c>
      <c r="K27" s="16">
        <v>5</v>
      </c>
      <c r="L27" s="16">
        <v>5</v>
      </c>
      <c r="M27" s="18"/>
    </row>
    <row r="28" s="5" customFormat="1" customHeight="1" spans="1:13">
      <c r="A28" s="16">
        <v>22</v>
      </c>
      <c r="B28" s="20" t="s">
        <v>40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/>
    </row>
    <row r="29" s="5" customFormat="1" customHeight="1" spans="1:13">
      <c r="A29" s="18">
        <v>23</v>
      </c>
      <c r="B29" s="21" t="s">
        <v>41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="5" customFormat="1" customHeight="1" spans="1:13">
      <c r="A30" s="18"/>
      <c r="B30" s="20" t="s">
        <v>42</v>
      </c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="6" customFormat="1" customHeight="1" spans="1:13">
      <c r="A31" s="18">
        <v>24</v>
      </c>
      <c r="B31" s="20" t="s">
        <v>43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8"/>
    </row>
    <row r="32" s="5" customFormat="1" ht="31" customHeight="1" spans="1:13">
      <c r="A32" s="16">
        <v>25</v>
      </c>
      <c r="B32" s="19" t="s">
        <v>44</v>
      </c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="5" customFormat="1" customHeight="1" spans="1:13">
      <c r="A33" s="18">
        <v>26</v>
      </c>
      <c r="B33" s="20" t="s">
        <v>45</v>
      </c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="5" customFormat="1" customHeight="1" spans="1:13">
      <c r="A34" s="18">
        <v>27</v>
      </c>
      <c r="B34" s="20" t="s">
        <v>46</v>
      </c>
      <c r="C34" s="23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="2" customFormat="1" customHeight="1" spans="1:1">
      <c r="A35" s="7"/>
    </row>
    <row r="36" s="2" customFormat="1" customHeight="1" spans="1:1">
      <c r="A36" s="7"/>
    </row>
  </sheetData>
  <mergeCells count="15">
    <mergeCell ref="A1:C1"/>
    <mergeCell ref="A2:M2"/>
    <mergeCell ref="A3:M3"/>
    <mergeCell ref="D4:F4"/>
    <mergeCell ref="G4:L4"/>
    <mergeCell ref="E5:F5"/>
    <mergeCell ref="J5:L5"/>
    <mergeCell ref="A4:A6"/>
    <mergeCell ref="B4:B6"/>
    <mergeCell ref="C4:C6"/>
    <mergeCell ref="D5:D6"/>
    <mergeCell ref="G5:G6"/>
    <mergeCell ref="H5:H6"/>
    <mergeCell ref="I5:I6"/>
    <mergeCell ref="M4:M6"/>
  </mergeCells>
  <pageMargins left="0.786805555555556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彭潇钧</cp:lastModifiedBy>
  <dcterms:created xsi:type="dcterms:W3CDTF">2023-05-12T11:15:00Z</dcterms:created>
  <dcterms:modified xsi:type="dcterms:W3CDTF">2023-11-28T08:55:49Z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